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678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5" i="1" l="1"/>
  <c r="L45" i="1"/>
  <c r="I45" i="1"/>
  <c r="H45" i="1"/>
  <c r="E45" i="1"/>
  <c r="D45" i="1"/>
  <c r="L42" i="1"/>
  <c r="H42" i="1"/>
  <c r="D42" i="1"/>
  <c r="K41" i="1"/>
  <c r="L41" i="1" s="1"/>
  <c r="J41" i="1"/>
  <c r="G41" i="1"/>
  <c r="F41" i="1"/>
  <c r="H41" i="1" s="1"/>
  <c r="C41" i="1"/>
  <c r="D41" i="1" s="1"/>
  <c r="B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K29" i="1"/>
  <c r="J29" i="1"/>
  <c r="G29" i="1"/>
  <c r="F29" i="1"/>
  <c r="C29" i="1"/>
  <c r="B29" i="1"/>
  <c r="L28" i="1"/>
  <c r="H28" i="1"/>
  <c r="D28" i="1"/>
  <c r="L27" i="1"/>
  <c r="K27" i="1"/>
  <c r="J27" i="1"/>
  <c r="G27" i="1"/>
  <c r="F27" i="1"/>
  <c r="H27" i="1" s="1"/>
  <c r="C27" i="1"/>
  <c r="D27" i="1" s="1"/>
  <c r="B27" i="1"/>
  <c r="L26" i="1"/>
  <c r="H26" i="1"/>
  <c r="D26" i="1"/>
  <c r="L25" i="1"/>
  <c r="H25" i="1"/>
  <c r="D25" i="1"/>
  <c r="L24" i="1"/>
  <c r="H24" i="1"/>
  <c r="D24" i="1"/>
  <c r="K23" i="1"/>
  <c r="J23" i="1"/>
  <c r="G23" i="1"/>
  <c r="F23" i="1"/>
  <c r="C23" i="1"/>
  <c r="B23" i="1"/>
  <c r="G22" i="1"/>
  <c r="F22" i="1"/>
  <c r="L21" i="1"/>
  <c r="H21" i="1"/>
  <c r="D21" i="1"/>
  <c r="K20" i="1"/>
  <c r="J20" i="1"/>
  <c r="L20" i="1" s="1"/>
  <c r="G20" i="1"/>
  <c r="H20" i="1" s="1"/>
  <c r="F20" i="1"/>
  <c r="C20" i="1"/>
  <c r="B20" i="1"/>
  <c r="D20" i="1" s="1"/>
  <c r="L19" i="1"/>
  <c r="H19" i="1"/>
  <c r="D19" i="1"/>
  <c r="K18" i="1"/>
  <c r="J18" i="1"/>
  <c r="G18" i="1"/>
  <c r="F18" i="1"/>
  <c r="C18" i="1"/>
  <c r="B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K9" i="1"/>
  <c r="K8" i="1" s="1"/>
  <c r="J9" i="1"/>
  <c r="J8" i="1" s="1"/>
  <c r="G9" i="1"/>
  <c r="F9" i="1"/>
  <c r="F8" i="1" s="1"/>
  <c r="F43" i="1" s="1"/>
  <c r="F44" i="1" s="1"/>
  <c r="C9" i="1"/>
  <c r="C8" i="1" s="1"/>
  <c r="B9" i="1"/>
  <c r="B8" i="1"/>
  <c r="L8" i="1" l="1"/>
  <c r="J22" i="1"/>
  <c r="J43" i="1" s="1"/>
  <c r="J44" i="1" s="1"/>
  <c r="H9" i="1"/>
  <c r="B22" i="1"/>
  <c r="B43" i="1" s="1"/>
  <c r="B44" i="1" s="1"/>
  <c r="G8" i="1"/>
  <c r="C22" i="1"/>
  <c r="K22" i="1"/>
  <c r="D9" i="1"/>
  <c r="H23" i="1"/>
  <c r="L9" i="1"/>
  <c r="H18" i="1"/>
  <c r="H29" i="1"/>
  <c r="D8" i="1"/>
  <c r="D18" i="1"/>
  <c r="L18" i="1"/>
  <c r="H22" i="1"/>
  <c r="D23" i="1"/>
  <c r="L23" i="1"/>
  <c r="D29" i="1"/>
  <c r="L29" i="1"/>
  <c r="M22" i="1" l="1"/>
  <c r="L22" i="1"/>
  <c r="D22" i="1"/>
  <c r="K43" i="1"/>
  <c r="H8" i="1"/>
  <c r="G43" i="1"/>
  <c r="C43" i="1"/>
  <c r="E22" i="1" s="1"/>
  <c r="I20" i="1" l="1"/>
  <c r="I15" i="1"/>
  <c r="I40" i="1"/>
  <c r="I36" i="1"/>
  <c r="I32" i="1"/>
  <c r="I26" i="1"/>
  <c r="I14" i="1"/>
  <c r="I10" i="1"/>
  <c r="G44" i="1"/>
  <c r="I37" i="1"/>
  <c r="I33" i="1"/>
  <c r="I43" i="1"/>
  <c r="I38" i="1"/>
  <c r="I34" i="1"/>
  <c r="I30" i="1"/>
  <c r="I24" i="1"/>
  <c r="I19" i="1"/>
  <c r="I16" i="1"/>
  <c r="I12" i="1"/>
  <c r="I31" i="1"/>
  <c r="I17" i="1"/>
  <c r="I21" i="1"/>
  <c r="H43" i="1"/>
  <c r="I42" i="1"/>
  <c r="I41" i="1"/>
  <c r="I39" i="1"/>
  <c r="I35" i="1"/>
  <c r="I28" i="1"/>
  <c r="I27" i="1"/>
  <c r="I25" i="1"/>
  <c r="I13" i="1"/>
  <c r="I11" i="1"/>
  <c r="I9" i="1"/>
  <c r="I29" i="1"/>
  <c r="I22" i="1"/>
  <c r="I23" i="1"/>
  <c r="I18" i="1"/>
  <c r="I8" i="1"/>
  <c r="E41" i="1"/>
  <c r="E27" i="1"/>
  <c r="E26" i="1"/>
  <c r="E10" i="1"/>
  <c r="E43" i="1"/>
  <c r="E42" i="1"/>
  <c r="E39" i="1"/>
  <c r="E35" i="1"/>
  <c r="E31" i="1"/>
  <c r="E28" i="1"/>
  <c r="E25" i="1"/>
  <c r="E17" i="1"/>
  <c r="E13" i="1"/>
  <c r="D43" i="1"/>
  <c r="E40" i="1"/>
  <c r="E36" i="1"/>
  <c r="E32" i="1"/>
  <c r="E14" i="1"/>
  <c r="E37" i="1"/>
  <c r="E33" i="1"/>
  <c r="E21" i="1"/>
  <c r="E15" i="1"/>
  <c r="E11" i="1"/>
  <c r="E20" i="1"/>
  <c r="E12" i="1"/>
  <c r="C44" i="1"/>
  <c r="E38" i="1"/>
  <c r="E34" i="1"/>
  <c r="E30" i="1"/>
  <c r="E24" i="1"/>
  <c r="E19" i="1"/>
  <c r="E16" i="1"/>
  <c r="E8" i="1"/>
  <c r="E9" i="1"/>
  <c r="E18" i="1"/>
  <c r="E29" i="1"/>
  <c r="E23" i="1"/>
  <c r="M41" i="1"/>
  <c r="M38" i="1"/>
  <c r="M34" i="1"/>
  <c r="M30" i="1"/>
  <c r="M27" i="1"/>
  <c r="M16" i="1"/>
  <c r="M43" i="1"/>
  <c r="M37" i="1"/>
  <c r="M33" i="1"/>
  <c r="M21" i="1"/>
  <c r="M15" i="1"/>
  <c r="M11" i="1"/>
  <c r="L43" i="1"/>
  <c r="M24" i="1"/>
  <c r="M42" i="1"/>
  <c r="M39" i="1"/>
  <c r="M35" i="1"/>
  <c r="M31" i="1"/>
  <c r="M28" i="1"/>
  <c r="M25" i="1"/>
  <c r="M17" i="1"/>
  <c r="M13" i="1"/>
  <c r="M36" i="1"/>
  <c r="M14" i="1"/>
  <c r="M10" i="1"/>
  <c r="M12" i="1"/>
  <c r="K44" i="1"/>
  <c r="M40" i="1"/>
  <c r="M32" i="1"/>
  <c r="M26" i="1"/>
  <c r="M20" i="1"/>
  <c r="M19" i="1"/>
  <c r="M29" i="1"/>
  <c r="M9" i="1"/>
  <c r="M23" i="1"/>
  <c r="M18" i="1"/>
  <c r="M8" i="1"/>
  <c r="E44" i="1" l="1"/>
  <c r="D44" i="1"/>
  <c r="M44" i="1"/>
  <c r="L44" i="1"/>
  <c r="I44" i="1"/>
  <c r="H44" i="1"/>
</calcChain>
</file>

<file path=xl/sharedStrings.xml><?xml version="1.0" encoding="utf-8"?>
<sst xmlns="http://schemas.openxmlformats.org/spreadsheetml/2006/main" count="54" uniqueCount="52">
  <si>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</si>
  <si>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</si>
  <si>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</si>
  <si>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</si>
  <si>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</si>
  <si>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</si>
  <si>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</si>
  <si>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</si>
  <si>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</si>
  <si>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</si>
  <si>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</si>
  <si>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</si>
  <si>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</si>
  <si>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</si>
  <si>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</si>
  <si>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</si>
  <si>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</si>
  <si>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</si>
  <si>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</si>
  <si>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</si>
  <si>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</si>
  <si>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</si>
  <si>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</si>
  <si>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</si>
  <si>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</si>
  <si>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</si>
  <si>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</si>
  <si>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</si>
  <si>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</si>
  <si>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</si>
  <si>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</si>
  <si>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</si>
  <si>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</si>
  <si>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</si>
  <si>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</si>
  <si>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</si>
  <si>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</si>
  <si>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</si>
  <si>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</si>
  <si>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</si>
  <si>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</si>
  <si>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</si>
  <si>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</si>
  <si>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</si>
  <si>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</si>
  <si>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</si>
  <si>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</si>
  <si>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</si>
  <si>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1 - 31 JANUARY EXPORT FIGURES</t>
  </si>
  <si>
    <t>1 - 31 JANUARY</t>
  </si>
  <si>
    <t>1st JANUARY  -  31th JANUARY</t>
  </si>
  <si>
    <t>For January-February 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</si>
</sst>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</cellStyleXfs>
  <cellXfs count="36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7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8" fillId="0" borderId="9" xfId="335" applyNumberFormat="1" applyFont="1" applyBorder="1" applyAlignment="1">
      <alignment horizontal="center" vertical="center"/>
    </xf>
    <xf numFmtId="0" fontId="49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60" zoomScaleNormal="6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56" sqref="A5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7"/>
      <c r="B1" s="35" t="s">
        <v>48</v>
      </c>
      <c r="C1" s="35"/>
      <c r="D1" s="35"/>
      <c r="E1" s="35"/>
      <c r="F1" s="35"/>
      <c r="G1" s="35"/>
      <c r="H1" s="35"/>
      <c r="I1" s="35"/>
      <c r="J1" s="35"/>
      <c r="K1" s="11"/>
      <c r="L1" s="11"/>
      <c r="M1" s="11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2" t="s">
        <v>39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ht="18" x14ac:dyDescent="0.25">
      <c r="A6" s="3"/>
      <c r="B6" s="31" t="s">
        <v>49</v>
      </c>
      <c r="C6" s="31"/>
      <c r="D6" s="31"/>
      <c r="E6" s="31"/>
      <c r="F6" s="31" t="s">
        <v>50</v>
      </c>
      <c r="G6" s="31"/>
      <c r="H6" s="31"/>
      <c r="I6" s="31"/>
      <c r="J6" s="31" t="s">
        <v>40</v>
      </c>
      <c r="K6" s="31"/>
      <c r="L6" s="31"/>
      <c r="M6" s="31"/>
    </row>
    <row r="7" spans="1:13" ht="29" x14ac:dyDescent="0.4">
      <c r="A7" s="4" t="s">
        <v>27</v>
      </c>
      <c r="B7" s="18">
        <v>2023</v>
      </c>
      <c r="C7" s="19">
        <v>2024</v>
      </c>
      <c r="D7" s="20" t="s">
        <v>43</v>
      </c>
      <c r="E7" s="20" t="s">
        <v>44</v>
      </c>
      <c r="F7" s="18">
        <v>2023</v>
      </c>
      <c r="G7" s="19">
        <v>2024</v>
      </c>
      <c r="H7" s="20" t="s">
        <v>45</v>
      </c>
      <c r="I7" s="20" t="s">
        <v>46</v>
      </c>
      <c r="J7" s="18" t="s">
        <v>42</v>
      </c>
      <c r="K7" s="18" t="s">
        <v>47</v>
      </c>
      <c r="L7" s="20" t="s">
        <v>45</v>
      </c>
      <c r="M7" s="20" t="s">
        <v>44</v>
      </c>
    </row>
    <row r="8" spans="1:13" ht="16.5" x14ac:dyDescent="0.35">
      <c r="A8" s="8" t="s">
        <v>28</v>
      </c>
      <c r="B8" s="21">
        <f>B9+B18+B20</f>
        <v>2858967.7423999994</v>
      </c>
      <c r="C8" s="21">
        <f>C9+C18+C20</f>
        <v>3123678.25936</v>
      </c>
      <c r="D8" s="22">
        <f t="shared" ref="D8:D45" si="0">(C8-B8)/B8*100</f>
        <v>9.258954308375154</v>
      </c>
      <c r="E8" s="22">
        <f t="shared" ref="E8:E43" si="1">C8/C$43*100</f>
        <v>18.153000225830876</v>
      </c>
      <c r="F8" s="21">
        <f>F9+F18+F20</f>
        <v>2858967.7423999994</v>
      </c>
      <c r="G8" s="21">
        <f>G9+G18+G20</f>
        <v>3123678.25936</v>
      </c>
      <c r="H8" s="22">
        <f t="shared" ref="H8:H45" si="2">(G8-F8)/F8*100</f>
        <v>9.258954308375154</v>
      </c>
      <c r="I8" s="22">
        <f t="shared" ref="I8:I43" si="3">G8/G$43*100</f>
        <v>18.153000225830876</v>
      </c>
      <c r="J8" s="21">
        <f>J9+J18+J20</f>
        <v>34521359.137669995</v>
      </c>
      <c r="K8" s="21">
        <f>K9+K18+K20</f>
        <v>35409011.779119998</v>
      </c>
      <c r="L8" s="22">
        <f t="shared" ref="L8:L45" si="4">(K8-J8)/J8*100</f>
        <v>2.5713142924358063</v>
      </c>
      <c r="M8" s="22">
        <f t="shared" ref="M8:M43" si="5">K8/K$43*100</f>
        <v>15.955592406850325</v>
      </c>
    </row>
    <row r="9" spans="1:13" ht="15.5" x14ac:dyDescent="0.35">
      <c r="A9" s="5" t="s">
        <v>29</v>
      </c>
      <c r="B9" s="21">
        <f>B10+B11+B12+B13+B14+B15+B16+B17</f>
        <v>1964877.9559399995</v>
      </c>
      <c r="C9" s="21">
        <f>C10+C11+C12+C13+C14+C15+C16+C17</f>
        <v>2163843.6756500001</v>
      </c>
      <c r="D9" s="22">
        <f t="shared" si="0"/>
        <v>10.126110841058072</v>
      </c>
      <c r="E9" s="22">
        <f t="shared" si="1"/>
        <v>12.575000198895378</v>
      </c>
      <c r="F9" s="21">
        <f>F10+F11+F12+F13+F14+F15+F16+F17</f>
        <v>1964877.9559399995</v>
      </c>
      <c r="G9" s="21">
        <f>G10+G11+G12+G13+G14+G15+G16+G17</f>
        <v>2163843.6756500001</v>
      </c>
      <c r="H9" s="22">
        <f t="shared" si="2"/>
        <v>10.126110841058072</v>
      </c>
      <c r="I9" s="22">
        <f t="shared" si="3"/>
        <v>12.575000198895378</v>
      </c>
      <c r="J9" s="21">
        <f>J10+J11+J12+J13+J14+J15+J16+J17</f>
        <v>21986433.058060002</v>
      </c>
      <c r="K9" s="21">
        <f>K10+K11+K12+K13+K14+K15+K16+K17</f>
        <v>23874941.950759999</v>
      </c>
      <c r="L9" s="22">
        <f t="shared" si="4"/>
        <v>8.58942825201785</v>
      </c>
      <c r="M9" s="22">
        <f t="shared" si="5"/>
        <v>10.758245524608814</v>
      </c>
    </row>
    <row r="10" spans="1:13" ht="14" x14ac:dyDescent="0.3">
      <c r="A10" s="6" t="s">
        <v>5</v>
      </c>
      <c r="B10" s="23">
        <v>981677.21663000004</v>
      </c>
      <c r="C10" s="23">
        <v>1034455.02205</v>
      </c>
      <c r="D10" s="24">
        <f t="shared" si="0"/>
        <v>5.376289122934006</v>
      </c>
      <c r="E10" s="24">
        <f t="shared" si="1"/>
        <v>6.0116505893705554</v>
      </c>
      <c r="F10" s="23">
        <v>981677.21663000004</v>
      </c>
      <c r="G10" s="23">
        <v>1034455.02205</v>
      </c>
      <c r="H10" s="24">
        <f t="shared" si="2"/>
        <v>5.376289122934006</v>
      </c>
      <c r="I10" s="24">
        <f t="shared" si="3"/>
        <v>6.0116505893705554</v>
      </c>
      <c r="J10" s="23">
        <v>11613253.184289999</v>
      </c>
      <c r="K10" s="23">
        <v>12416765.085039999</v>
      </c>
      <c r="L10" s="24">
        <f t="shared" si="4"/>
        <v>6.9189217525797391</v>
      </c>
      <c r="M10" s="24">
        <f t="shared" si="5"/>
        <v>5.5950966365385568</v>
      </c>
    </row>
    <row r="11" spans="1:13" ht="14" x14ac:dyDescent="0.3">
      <c r="A11" s="6" t="s">
        <v>4</v>
      </c>
      <c r="B11" s="23">
        <v>324176.46178999997</v>
      </c>
      <c r="C11" s="23">
        <v>367112.91563</v>
      </c>
      <c r="D11" s="24">
        <f t="shared" si="0"/>
        <v>13.244778354023145</v>
      </c>
      <c r="E11" s="24">
        <f t="shared" si="1"/>
        <v>2.1334466251022368</v>
      </c>
      <c r="F11" s="23">
        <v>324176.46178999997</v>
      </c>
      <c r="G11" s="23">
        <v>367112.91563</v>
      </c>
      <c r="H11" s="24">
        <f t="shared" si="2"/>
        <v>13.244778354023145</v>
      </c>
      <c r="I11" s="24">
        <f t="shared" si="3"/>
        <v>2.1334466251022368</v>
      </c>
      <c r="J11" s="23">
        <v>2991704.8441699999</v>
      </c>
      <c r="K11" s="23">
        <v>3534722.4778399998</v>
      </c>
      <c r="L11" s="24">
        <f t="shared" si="4"/>
        <v>18.150775626418834</v>
      </c>
      <c r="M11" s="24">
        <f t="shared" si="5"/>
        <v>1.5927750675325032</v>
      </c>
    </row>
    <row r="12" spans="1:13" ht="14" x14ac:dyDescent="0.3">
      <c r="A12" s="6" t="s">
        <v>2</v>
      </c>
      <c r="B12" s="23">
        <v>170441.55046999999</v>
      </c>
      <c r="C12" s="23">
        <v>232816.46895000001</v>
      </c>
      <c r="D12" s="24">
        <f t="shared" si="0"/>
        <v>36.596075492154625</v>
      </c>
      <c r="E12" s="24">
        <f t="shared" si="1"/>
        <v>1.3529938305145464</v>
      </c>
      <c r="F12" s="23">
        <v>170441.55046999999</v>
      </c>
      <c r="G12" s="23">
        <v>232816.46895000001</v>
      </c>
      <c r="H12" s="24">
        <f t="shared" si="2"/>
        <v>36.596075492154625</v>
      </c>
      <c r="I12" s="24">
        <f t="shared" si="3"/>
        <v>1.3529938305145464</v>
      </c>
      <c r="J12" s="23">
        <v>2521508.4857200002</v>
      </c>
      <c r="K12" s="23">
        <v>2478436.7869899999</v>
      </c>
      <c r="L12" s="24">
        <f t="shared" si="4"/>
        <v>-1.7081718730643674</v>
      </c>
      <c r="M12" s="24">
        <f t="shared" si="5"/>
        <v>1.1168040335617337</v>
      </c>
    </row>
    <row r="13" spans="1:13" ht="14" x14ac:dyDescent="0.3">
      <c r="A13" s="6" t="s">
        <v>3</v>
      </c>
      <c r="B13" s="23">
        <v>127494.39947999999</v>
      </c>
      <c r="C13" s="23">
        <v>160915.73181</v>
      </c>
      <c r="D13" s="24">
        <f t="shared" si="0"/>
        <v>26.213961135793106</v>
      </c>
      <c r="E13" s="24">
        <f t="shared" si="1"/>
        <v>0.93514858872986684</v>
      </c>
      <c r="F13" s="23">
        <v>127494.39947999999</v>
      </c>
      <c r="G13" s="23">
        <v>160915.73181</v>
      </c>
      <c r="H13" s="24">
        <f t="shared" si="2"/>
        <v>26.213961135793106</v>
      </c>
      <c r="I13" s="24">
        <f t="shared" si="3"/>
        <v>0.93514858872986684</v>
      </c>
      <c r="J13" s="23">
        <v>1576647.85246</v>
      </c>
      <c r="K13" s="23">
        <v>1642675.1450499999</v>
      </c>
      <c r="L13" s="24">
        <f t="shared" si="4"/>
        <v>4.187827515635747</v>
      </c>
      <c r="M13" s="24">
        <f t="shared" si="5"/>
        <v>0.74020295270530467</v>
      </c>
    </row>
    <row r="14" spans="1:13" ht="14" x14ac:dyDescent="0.3">
      <c r="A14" s="6" t="s">
        <v>0</v>
      </c>
      <c r="B14" s="23">
        <v>141954.89616</v>
      </c>
      <c r="C14" s="23">
        <v>206553.32733</v>
      </c>
      <c r="D14" s="24">
        <f t="shared" si="0"/>
        <v>45.506307226761592</v>
      </c>
      <c r="E14" s="24">
        <f t="shared" si="1"/>
        <v>1.2003677351955717</v>
      </c>
      <c r="F14" s="23">
        <v>141954.89616</v>
      </c>
      <c r="G14" s="23">
        <v>206553.32733</v>
      </c>
      <c r="H14" s="24">
        <f t="shared" si="2"/>
        <v>45.506307226761592</v>
      </c>
      <c r="I14" s="24">
        <f t="shared" si="3"/>
        <v>1.2003677351955717</v>
      </c>
      <c r="J14" s="23">
        <v>1706873.4826199999</v>
      </c>
      <c r="K14" s="23">
        <v>1930648.65457</v>
      </c>
      <c r="L14" s="24">
        <f t="shared" si="4"/>
        <v>13.110237766803422</v>
      </c>
      <c r="M14" s="24">
        <f t="shared" si="5"/>
        <v>0.8699661884186719</v>
      </c>
    </row>
    <row r="15" spans="1:13" ht="14" x14ac:dyDescent="0.3">
      <c r="A15" s="6" t="s">
        <v>1</v>
      </c>
      <c r="B15" s="23">
        <v>119104.41473999999</v>
      </c>
      <c r="C15" s="23">
        <v>83462.100699999995</v>
      </c>
      <c r="D15" s="24">
        <f t="shared" si="0"/>
        <v>-29.925266933056761</v>
      </c>
      <c r="E15" s="24">
        <f t="shared" si="1"/>
        <v>0.48503315868576063</v>
      </c>
      <c r="F15" s="23">
        <v>119104.41473999999</v>
      </c>
      <c r="G15" s="23">
        <v>83462.100699999995</v>
      </c>
      <c r="H15" s="24">
        <f t="shared" si="2"/>
        <v>-29.925266933056761</v>
      </c>
      <c r="I15" s="24">
        <f t="shared" si="3"/>
        <v>0.48503315868576063</v>
      </c>
      <c r="J15" s="23">
        <v>577045.62760999997</v>
      </c>
      <c r="K15" s="23">
        <v>835827.38454999996</v>
      </c>
      <c r="L15" s="24">
        <f t="shared" si="4"/>
        <v>44.845978300159537</v>
      </c>
      <c r="M15" s="24">
        <f t="shared" si="5"/>
        <v>0.37663070501808227</v>
      </c>
    </row>
    <row r="16" spans="1:13" ht="14" x14ac:dyDescent="0.3">
      <c r="A16" s="6" t="s">
        <v>6</v>
      </c>
      <c r="B16" s="23">
        <v>86086.110459999996</v>
      </c>
      <c r="C16" s="23">
        <v>64538.762150000002</v>
      </c>
      <c r="D16" s="24">
        <f t="shared" si="0"/>
        <v>-25.029994031397194</v>
      </c>
      <c r="E16" s="24">
        <f t="shared" si="1"/>
        <v>0.37506172742766242</v>
      </c>
      <c r="F16" s="23">
        <v>86086.110459999996</v>
      </c>
      <c r="G16" s="23">
        <v>64538.762150000002</v>
      </c>
      <c r="H16" s="24">
        <f t="shared" si="2"/>
        <v>-25.029994031397194</v>
      </c>
      <c r="I16" s="24">
        <f t="shared" si="3"/>
        <v>0.37506172742766242</v>
      </c>
      <c r="J16" s="23">
        <v>860708.50063000002</v>
      </c>
      <c r="K16" s="23">
        <v>900741.25337000005</v>
      </c>
      <c r="L16" s="24">
        <f t="shared" si="4"/>
        <v>4.6511394636741521</v>
      </c>
      <c r="M16" s="24">
        <f t="shared" si="5"/>
        <v>0.40588142906834868</v>
      </c>
    </row>
    <row r="17" spans="1:13" ht="14" x14ac:dyDescent="0.3">
      <c r="A17" s="6" t="s">
        <v>7</v>
      </c>
      <c r="B17" s="23">
        <v>13942.906209999999</v>
      </c>
      <c r="C17" s="23">
        <v>13989.347030000001</v>
      </c>
      <c r="D17" s="24">
        <f t="shared" si="0"/>
        <v>0.33307847948294866</v>
      </c>
      <c r="E17" s="24">
        <f t="shared" si="1"/>
        <v>8.1297943869176589E-2</v>
      </c>
      <c r="F17" s="23">
        <v>13942.906209999999</v>
      </c>
      <c r="G17" s="23">
        <v>13989.347030000001</v>
      </c>
      <c r="H17" s="24">
        <f t="shared" si="2"/>
        <v>0.33307847948294866</v>
      </c>
      <c r="I17" s="24">
        <f t="shared" si="3"/>
        <v>8.1297943869176589E-2</v>
      </c>
      <c r="J17" s="23">
        <v>138691.08056</v>
      </c>
      <c r="K17" s="23">
        <v>135125.16334999999</v>
      </c>
      <c r="L17" s="24">
        <f t="shared" si="4"/>
        <v>-2.5711222348270195</v>
      </c>
      <c r="M17" s="24">
        <f t="shared" si="5"/>
        <v>6.0888511765612774E-2</v>
      </c>
    </row>
    <row r="18" spans="1:13" ht="15.5" x14ac:dyDescent="0.35">
      <c r="A18" s="5" t="s">
        <v>30</v>
      </c>
      <c r="B18" s="21">
        <f>B19</f>
        <v>270948.65119</v>
      </c>
      <c r="C18" s="21">
        <f>C19</f>
        <v>356889.09636000003</v>
      </c>
      <c r="D18" s="22">
        <f t="shared" si="0"/>
        <v>31.71835135275693</v>
      </c>
      <c r="E18" s="22">
        <f t="shared" si="1"/>
        <v>2.0740317372337311</v>
      </c>
      <c r="F18" s="21">
        <f>F19</f>
        <v>270948.65119</v>
      </c>
      <c r="G18" s="21">
        <f>G19</f>
        <v>356889.09636000003</v>
      </c>
      <c r="H18" s="22">
        <f t="shared" si="2"/>
        <v>31.71835135275693</v>
      </c>
      <c r="I18" s="22">
        <f t="shared" si="3"/>
        <v>2.0740317372337311</v>
      </c>
      <c r="J18" s="21">
        <f>J19</f>
        <v>4034233.8466699999</v>
      </c>
      <c r="K18" s="21">
        <f>K19</f>
        <v>3572166.5011700001</v>
      </c>
      <c r="L18" s="22">
        <f t="shared" si="4"/>
        <v>-11.453657945024844</v>
      </c>
      <c r="M18" s="22">
        <f t="shared" si="5"/>
        <v>1.6096476529085906</v>
      </c>
    </row>
    <row r="19" spans="1:13" ht="14" x14ac:dyDescent="0.3">
      <c r="A19" s="6" t="s">
        <v>8</v>
      </c>
      <c r="B19" s="23">
        <v>270948.65119</v>
      </c>
      <c r="C19" s="23">
        <v>356889.09636000003</v>
      </c>
      <c r="D19" s="24">
        <f t="shared" si="0"/>
        <v>31.71835135275693</v>
      </c>
      <c r="E19" s="24">
        <f t="shared" si="1"/>
        <v>2.0740317372337311</v>
      </c>
      <c r="F19" s="23">
        <v>270948.65119</v>
      </c>
      <c r="G19" s="23">
        <v>356889.09636000003</v>
      </c>
      <c r="H19" s="24">
        <f t="shared" si="2"/>
        <v>31.71835135275693</v>
      </c>
      <c r="I19" s="24">
        <f t="shared" si="3"/>
        <v>2.0740317372337311</v>
      </c>
      <c r="J19" s="23">
        <v>4034233.8466699999</v>
      </c>
      <c r="K19" s="23">
        <v>3572166.5011700001</v>
      </c>
      <c r="L19" s="24">
        <f t="shared" si="4"/>
        <v>-11.453657945024844</v>
      </c>
      <c r="M19" s="24">
        <f t="shared" si="5"/>
        <v>1.6096476529085906</v>
      </c>
    </row>
    <row r="20" spans="1:13" ht="15.5" x14ac:dyDescent="0.35">
      <c r="A20" s="5" t="s">
        <v>31</v>
      </c>
      <c r="B20" s="21">
        <f>B21</f>
        <v>623141.13526999997</v>
      </c>
      <c r="C20" s="21">
        <f>C21</f>
        <v>602945.48734999995</v>
      </c>
      <c r="D20" s="22">
        <f t="shared" si="0"/>
        <v>-3.2409428260982116</v>
      </c>
      <c r="E20" s="22">
        <f t="shared" si="1"/>
        <v>3.5039682897017683</v>
      </c>
      <c r="F20" s="21">
        <f>F21</f>
        <v>623141.13526999997</v>
      </c>
      <c r="G20" s="21">
        <f>G21</f>
        <v>602945.48734999995</v>
      </c>
      <c r="H20" s="22">
        <f t="shared" si="2"/>
        <v>-3.2409428260982116</v>
      </c>
      <c r="I20" s="22">
        <f t="shared" si="3"/>
        <v>3.5039682897017683</v>
      </c>
      <c r="J20" s="21">
        <f>J21</f>
        <v>8500692.2329399996</v>
      </c>
      <c r="K20" s="21">
        <f>K21</f>
        <v>7961903.3271899996</v>
      </c>
      <c r="L20" s="22">
        <f t="shared" si="4"/>
        <v>-6.338176832966667</v>
      </c>
      <c r="M20" s="22">
        <f t="shared" si="5"/>
        <v>3.58769922933292</v>
      </c>
    </row>
    <row r="21" spans="1:13" ht="14" x14ac:dyDescent="0.3">
      <c r="A21" s="6" t="s">
        <v>9</v>
      </c>
      <c r="B21" s="23">
        <v>623141.13526999997</v>
      </c>
      <c r="C21" s="23">
        <v>602945.48734999995</v>
      </c>
      <c r="D21" s="24">
        <f t="shared" si="0"/>
        <v>-3.2409428260982116</v>
      </c>
      <c r="E21" s="24">
        <f t="shared" si="1"/>
        <v>3.5039682897017683</v>
      </c>
      <c r="F21" s="23">
        <v>623141.13526999997</v>
      </c>
      <c r="G21" s="23">
        <v>602945.48734999995</v>
      </c>
      <c r="H21" s="24">
        <f t="shared" si="2"/>
        <v>-3.2409428260982116</v>
      </c>
      <c r="I21" s="24">
        <f t="shared" si="3"/>
        <v>3.5039682897017683</v>
      </c>
      <c r="J21" s="23">
        <v>8500692.2329399996</v>
      </c>
      <c r="K21" s="23">
        <v>7961903.3271899996</v>
      </c>
      <c r="L21" s="24">
        <f t="shared" si="4"/>
        <v>-6.338176832966667</v>
      </c>
      <c r="M21" s="24">
        <f t="shared" si="5"/>
        <v>3.58769922933292</v>
      </c>
    </row>
    <row r="22" spans="1:13" ht="16.5" x14ac:dyDescent="0.35">
      <c r="A22" s="8" t="s">
        <v>32</v>
      </c>
      <c r="B22" s="21">
        <f>B23+B27+B29</f>
        <v>13608493.553839996</v>
      </c>
      <c r="C22" s="21">
        <f>C23+C27+C29</f>
        <v>13637306.660379998</v>
      </c>
      <c r="D22" s="22">
        <f t="shared" si="0"/>
        <v>0.21172884732617264</v>
      </c>
      <c r="E22" s="22">
        <f t="shared" si="1"/>
        <v>79.252090110050062</v>
      </c>
      <c r="F22" s="21">
        <f>F23+F27+F29</f>
        <v>13608493.553839996</v>
      </c>
      <c r="G22" s="21">
        <f>G23+G27+G29</f>
        <v>13637306.660379998</v>
      </c>
      <c r="H22" s="22">
        <f t="shared" si="2"/>
        <v>0.21172884732617264</v>
      </c>
      <c r="I22" s="22">
        <f t="shared" si="3"/>
        <v>79.252090110050062</v>
      </c>
      <c r="J22" s="21">
        <f>J23+J27+J29</f>
        <v>186133763.24008</v>
      </c>
      <c r="K22" s="21">
        <f>K23+K27+K29</f>
        <v>180762459.41217998</v>
      </c>
      <c r="L22" s="22">
        <f t="shared" si="4"/>
        <v>-2.8857224688311813</v>
      </c>
      <c r="M22" s="22">
        <f t="shared" si="5"/>
        <v>81.453053330940705</v>
      </c>
    </row>
    <row r="23" spans="1:13" ht="15.5" x14ac:dyDescent="0.35">
      <c r="A23" s="5" t="s">
        <v>33</v>
      </c>
      <c r="B23" s="21">
        <f>B24+B25+B26</f>
        <v>1202765.83537</v>
      </c>
      <c r="C23" s="21">
        <f>C24+C25+C26</f>
        <v>1146688.42344</v>
      </c>
      <c r="D23" s="22">
        <f>(C23-B23)/B23*100</f>
        <v>-4.6623715340857821</v>
      </c>
      <c r="E23" s="22">
        <f t="shared" si="1"/>
        <v>6.6638858042725762</v>
      </c>
      <c r="F23" s="21">
        <f>F24+F25+F26</f>
        <v>1202765.83537</v>
      </c>
      <c r="G23" s="21">
        <f>G24+G25+G26</f>
        <v>1146688.42344</v>
      </c>
      <c r="H23" s="22">
        <f t="shared" si="2"/>
        <v>-4.6623715340857821</v>
      </c>
      <c r="I23" s="22">
        <f t="shared" si="3"/>
        <v>6.6638858042725762</v>
      </c>
      <c r="J23" s="21">
        <f>J24+J25+J26</f>
        <v>15216595.949619999</v>
      </c>
      <c r="K23" s="21">
        <f>K24+K25+K26</f>
        <v>14114016.05804</v>
      </c>
      <c r="L23" s="22">
        <f t="shared" si="4"/>
        <v>-7.2459037174311849</v>
      </c>
      <c r="M23" s="22">
        <f t="shared" si="5"/>
        <v>6.3598919069134006</v>
      </c>
    </row>
    <row r="24" spans="1:13" ht="14" x14ac:dyDescent="0.3">
      <c r="A24" s="6" t="s">
        <v>10</v>
      </c>
      <c r="B24" s="23">
        <v>815936.19692000002</v>
      </c>
      <c r="C24" s="23">
        <v>786365.41130000004</v>
      </c>
      <c r="D24" s="24">
        <f t="shared" si="0"/>
        <v>-3.6241541595560935</v>
      </c>
      <c r="E24" s="24">
        <f t="shared" si="1"/>
        <v>4.5698981468850848</v>
      </c>
      <c r="F24" s="23">
        <v>815936.19692000002</v>
      </c>
      <c r="G24" s="23">
        <v>786365.41130000004</v>
      </c>
      <c r="H24" s="24">
        <f t="shared" si="2"/>
        <v>-3.6241541595560935</v>
      </c>
      <c r="I24" s="24">
        <f t="shared" si="3"/>
        <v>4.5698981468850848</v>
      </c>
      <c r="J24" s="23">
        <v>10351291.32677</v>
      </c>
      <c r="K24" s="23">
        <v>9527375.2429200001</v>
      </c>
      <c r="L24" s="24">
        <f t="shared" si="4"/>
        <v>-7.959548792904986</v>
      </c>
      <c r="M24" s="24">
        <f t="shared" si="5"/>
        <v>4.293113770906996</v>
      </c>
    </row>
    <row r="25" spans="1:13" ht="14" x14ac:dyDescent="0.3">
      <c r="A25" s="6" t="s">
        <v>11</v>
      </c>
      <c r="B25" s="23">
        <v>177730.11037000001</v>
      </c>
      <c r="C25" s="23">
        <v>120774.98092</v>
      </c>
      <c r="D25" s="24">
        <f t="shared" si="0"/>
        <v>-32.045852743483003</v>
      </c>
      <c r="E25" s="24">
        <f t="shared" si="1"/>
        <v>0.70187390437729624</v>
      </c>
      <c r="F25" s="23">
        <v>177730.11037000001</v>
      </c>
      <c r="G25" s="23">
        <v>120774.98092</v>
      </c>
      <c r="H25" s="24">
        <f t="shared" si="2"/>
        <v>-32.045852743483003</v>
      </c>
      <c r="I25" s="24">
        <f t="shared" si="3"/>
        <v>0.70187390437729624</v>
      </c>
      <c r="J25" s="23">
        <v>2101300.39273</v>
      </c>
      <c r="K25" s="23">
        <v>1803579.94667</v>
      </c>
      <c r="L25" s="24">
        <f t="shared" si="4"/>
        <v>-14.168390539974293</v>
      </c>
      <c r="M25" s="24">
        <f t="shared" si="5"/>
        <v>0.81270798184785009</v>
      </c>
    </row>
    <row r="26" spans="1:13" ht="14" x14ac:dyDescent="0.3">
      <c r="A26" s="6" t="s">
        <v>12</v>
      </c>
      <c r="B26" s="23">
        <v>209099.52807999999</v>
      </c>
      <c r="C26" s="23">
        <v>239548.03122</v>
      </c>
      <c r="D26" s="24">
        <f t="shared" si="0"/>
        <v>14.561727336061054</v>
      </c>
      <c r="E26" s="24">
        <f t="shared" si="1"/>
        <v>1.3921137530101946</v>
      </c>
      <c r="F26" s="23">
        <v>209099.52807999999</v>
      </c>
      <c r="G26" s="23">
        <v>239548.03122</v>
      </c>
      <c r="H26" s="24">
        <f t="shared" si="2"/>
        <v>14.561727336061054</v>
      </c>
      <c r="I26" s="24">
        <f t="shared" si="3"/>
        <v>1.3921137530101946</v>
      </c>
      <c r="J26" s="23">
        <v>2764004.23012</v>
      </c>
      <c r="K26" s="23">
        <v>2783060.86845</v>
      </c>
      <c r="L26" s="24">
        <f t="shared" si="4"/>
        <v>0.68945763983771602</v>
      </c>
      <c r="M26" s="24">
        <f t="shared" si="5"/>
        <v>1.2540701541585546</v>
      </c>
    </row>
    <row r="27" spans="1:13" ht="15.5" x14ac:dyDescent="0.35">
      <c r="A27" s="5" t="s">
        <v>34</v>
      </c>
      <c r="B27" s="21">
        <f>B28</f>
        <v>2300529.8960500001</v>
      </c>
      <c r="C27" s="21">
        <f>C28</f>
        <v>2346327.1868400001</v>
      </c>
      <c r="D27" s="22">
        <f t="shared" si="0"/>
        <v>1.9907279131053133</v>
      </c>
      <c r="E27" s="22">
        <f t="shared" si="1"/>
        <v>13.635488170060883</v>
      </c>
      <c r="F27" s="21">
        <f>F28</f>
        <v>2300529.8960500001</v>
      </c>
      <c r="G27" s="21">
        <f>G28</f>
        <v>2346327.1868400001</v>
      </c>
      <c r="H27" s="22">
        <f t="shared" si="2"/>
        <v>1.9907279131053133</v>
      </c>
      <c r="I27" s="22">
        <f t="shared" si="3"/>
        <v>13.635488170060883</v>
      </c>
      <c r="J27" s="21">
        <f>J28</f>
        <v>33703748.788230002</v>
      </c>
      <c r="K27" s="21">
        <f>K28</f>
        <v>30580963.748380002</v>
      </c>
      <c r="L27" s="22">
        <f t="shared" si="4"/>
        <v>-9.2653937681274687</v>
      </c>
      <c r="M27" s="22">
        <f t="shared" si="5"/>
        <v>13.780034190774682</v>
      </c>
    </row>
    <row r="28" spans="1:13" ht="14" x14ac:dyDescent="0.3">
      <c r="A28" s="6" t="s">
        <v>13</v>
      </c>
      <c r="B28" s="23">
        <v>2300529.8960500001</v>
      </c>
      <c r="C28" s="23">
        <v>2346327.1868400001</v>
      </c>
      <c r="D28" s="24">
        <f t="shared" si="0"/>
        <v>1.9907279131053133</v>
      </c>
      <c r="E28" s="24">
        <f t="shared" si="1"/>
        <v>13.635488170060883</v>
      </c>
      <c r="F28" s="23">
        <v>2300529.8960500001</v>
      </c>
      <c r="G28" s="23">
        <v>2346327.1868400001</v>
      </c>
      <c r="H28" s="24">
        <f t="shared" si="2"/>
        <v>1.9907279131053133</v>
      </c>
      <c r="I28" s="24">
        <f t="shared" si="3"/>
        <v>13.635488170060883</v>
      </c>
      <c r="J28" s="23">
        <v>33703748.788230002</v>
      </c>
      <c r="K28" s="23">
        <v>30580963.748380002</v>
      </c>
      <c r="L28" s="24">
        <f t="shared" si="4"/>
        <v>-9.2653937681274687</v>
      </c>
      <c r="M28" s="24">
        <f t="shared" si="5"/>
        <v>13.780034190774682</v>
      </c>
    </row>
    <row r="29" spans="1:13" ht="15.5" x14ac:dyDescent="0.35">
      <c r="A29" s="5" t="s">
        <v>35</v>
      </c>
      <c r="B29" s="21">
        <f>B30+B31+B32+B33+B34+B35+B36+B37+B38+B39+B40</f>
        <v>10105197.822419997</v>
      </c>
      <c r="C29" s="21">
        <f>C30+C31+C32+C33+C34+C35+C36+C37+C38+C39+C40</f>
        <v>10144291.050099999</v>
      </c>
      <c r="D29" s="22">
        <f t="shared" si="0"/>
        <v>0.38686256683928372</v>
      </c>
      <c r="E29" s="22">
        <f t="shared" si="1"/>
        <v>58.952716135716599</v>
      </c>
      <c r="F29" s="21">
        <f t="shared" ref="F29:G29" si="6">F30+F31+F32+F33+F34+F35+F36+F37+F38+F39+F40</f>
        <v>10105197.822419997</v>
      </c>
      <c r="G29" s="21">
        <f t="shared" si="6"/>
        <v>10144291.050099999</v>
      </c>
      <c r="H29" s="22">
        <f t="shared" si="2"/>
        <v>0.38686256683928372</v>
      </c>
      <c r="I29" s="22">
        <f t="shared" si="3"/>
        <v>58.952716135716599</v>
      </c>
      <c r="J29" s="21">
        <f t="shared" ref="J29:K29" si="7">J30+J31+J32+J33+J34+J35+J36+J37+J38+J39+J40</f>
        <v>137213418.50222999</v>
      </c>
      <c r="K29" s="21">
        <f t="shared" si="7"/>
        <v>136067479.60575998</v>
      </c>
      <c r="L29" s="22">
        <f t="shared" si="4"/>
        <v>-0.83515075200271804</v>
      </c>
      <c r="M29" s="22">
        <f t="shared" si="5"/>
        <v>61.313127233252615</v>
      </c>
    </row>
    <row r="30" spans="1:13" ht="14" x14ac:dyDescent="0.3">
      <c r="A30" s="15" t="s">
        <v>14</v>
      </c>
      <c r="B30" s="23">
        <v>1623739.3616200001</v>
      </c>
      <c r="C30" s="23">
        <v>1422027.1330899999</v>
      </c>
      <c r="D30" s="24">
        <f t="shared" si="0"/>
        <v>-12.422697465974618</v>
      </c>
      <c r="E30" s="24">
        <f t="shared" si="1"/>
        <v>8.2639941520127493</v>
      </c>
      <c r="F30" s="23">
        <v>1623739.3616200001</v>
      </c>
      <c r="G30" s="23">
        <v>1422027.1330899999</v>
      </c>
      <c r="H30" s="24">
        <f t="shared" si="2"/>
        <v>-12.422697465974618</v>
      </c>
      <c r="I30" s="24">
        <f t="shared" si="3"/>
        <v>8.2639941520127493</v>
      </c>
      <c r="J30" s="23">
        <v>21225593.02688</v>
      </c>
      <c r="K30" s="23">
        <v>19046421.190269999</v>
      </c>
      <c r="L30" s="24">
        <f t="shared" si="4"/>
        <v>-10.266718267189551</v>
      </c>
      <c r="M30" s="24">
        <f t="shared" si="5"/>
        <v>8.5824742926134743</v>
      </c>
    </row>
    <row r="31" spans="1:13" ht="14" x14ac:dyDescent="0.3">
      <c r="A31" s="6" t="s">
        <v>15</v>
      </c>
      <c r="B31" s="23">
        <v>2711827.9585500001</v>
      </c>
      <c r="C31" s="23">
        <v>2779939.7159799999</v>
      </c>
      <c r="D31" s="24">
        <f t="shared" si="0"/>
        <v>2.5116548125869591</v>
      </c>
      <c r="E31" s="24">
        <f t="shared" si="1"/>
        <v>16.155391849582042</v>
      </c>
      <c r="F31" s="23">
        <v>2711827.9585500001</v>
      </c>
      <c r="G31" s="23">
        <v>2779939.7159799999</v>
      </c>
      <c r="H31" s="24">
        <f t="shared" si="2"/>
        <v>2.5116548125869591</v>
      </c>
      <c r="I31" s="24">
        <f t="shared" si="3"/>
        <v>16.155391849582042</v>
      </c>
      <c r="J31" s="23">
        <v>31460070.380660001</v>
      </c>
      <c r="K31" s="23">
        <v>35061937.368720002</v>
      </c>
      <c r="L31" s="24">
        <f t="shared" si="4"/>
        <v>11.449011221139035</v>
      </c>
      <c r="M31" s="24">
        <f t="shared" si="5"/>
        <v>15.799197818327643</v>
      </c>
    </row>
    <row r="32" spans="1:13" ht="14" x14ac:dyDescent="0.3">
      <c r="A32" s="6" t="s">
        <v>16</v>
      </c>
      <c r="B32" s="23">
        <v>20511.080989999999</v>
      </c>
      <c r="C32" s="23">
        <v>174293.5287</v>
      </c>
      <c r="D32" s="24">
        <f t="shared" si="0"/>
        <v>749.75301294444364</v>
      </c>
      <c r="E32" s="24">
        <f t="shared" si="1"/>
        <v>1.0128925590755982</v>
      </c>
      <c r="F32" s="23">
        <v>20511.080989999999</v>
      </c>
      <c r="G32" s="23">
        <v>174293.5287</v>
      </c>
      <c r="H32" s="24">
        <f t="shared" si="2"/>
        <v>749.75301294444364</v>
      </c>
      <c r="I32" s="24">
        <f t="shared" si="3"/>
        <v>1.0128925590755982</v>
      </c>
      <c r="J32" s="23">
        <v>1402794.66347</v>
      </c>
      <c r="K32" s="23">
        <v>2094761.79367</v>
      </c>
      <c r="L32" s="24">
        <f t="shared" si="4"/>
        <v>49.327756101404525</v>
      </c>
      <c r="M32" s="24">
        <f t="shared" si="5"/>
        <v>0.94391692085996604</v>
      </c>
    </row>
    <row r="33" spans="1:13" ht="14" x14ac:dyDescent="0.3">
      <c r="A33" s="6" t="s">
        <v>17</v>
      </c>
      <c r="B33" s="23">
        <v>1173372.45523</v>
      </c>
      <c r="C33" s="23">
        <v>1210547.81705</v>
      </c>
      <c r="D33" s="24">
        <f t="shared" si="0"/>
        <v>3.1682490631427869</v>
      </c>
      <c r="E33" s="24">
        <f t="shared" si="1"/>
        <v>7.0349994371027584</v>
      </c>
      <c r="F33" s="23">
        <v>1173372.45523</v>
      </c>
      <c r="G33" s="23">
        <v>1210547.81705</v>
      </c>
      <c r="H33" s="24">
        <f t="shared" si="2"/>
        <v>3.1682490631427869</v>
      </c>
      <c r="I33" s="24">
        <f t="shared" si="3"/>
        <v>7.0349994371027584</v>
      </c>
      <c r="J33" s="23">
        <v>15358891.4439</v>
      </c>
      <c r="K33" s="23">
        <v>16252154.699279999</v>
      </c>
      <c r="L33" s="24">
        <f t="shared" si="4"/>
        <v>5.8159357310567561</v>
      </c>
      <c r="M33" s="24">
        <f t="shared" si="5"/>
        <v>7.3233547926265601</v>
      </c>
    </row>
    <row r="34" spans="1:13" ht="14" x14ac:dyDescent="0.3">
      <c r="A34" s="6" t="s">
        <v>18</v>
      </c>
      <c r="B34" s="23">
        <v>841196.85007000004</v>
      </c>
      <c r="C34" s="23">
        <v>824451.20236</v>
      </c>
      <c r="D34" s="24">
        <f t="shared" si="0"/>
        <v>-1.9906931069233751</v>
      </c>
      <c r="E34" s="24">
        <f t="shared" si="1"/>
        <v>4.7912306005849672</v>
      </c>
      <c r="F34" s="23">
        <v>841196.85007000004</v>
      </c>
      <c r="G34" s="23">
        <v>824451.20236</v>
      </c>
      <c r="H34" s="24">
        <f t="shared" si="2"/>
        <v>-1.9906931069233751</v>
      </c>
      <c r="I34" s="24">
        <f t="shared" si="3"/>
        <v>4.7912306005849672</v>
      </c>
      <c r="J34" s="23">
        <v>10491908.555740001</v>
      </c>
      <c r="K34" s="23">
        <v>11316311.92276</v>
      </c>
      <c r="L34" s="24">
        <f t="shared" si="4"/>
        <v>7.8575157478758078</v>
      </c>
      <c r="M34" s="24">
        <f t="shared" si="5"/>
        <v>5.0992233760901247</v>
      </c>
    </row>
    <row r="35" spans="1:13" ht="14" x14ac:dyDescent="0.3">
      <c r="A35" s="6" t="s">
        <v>19</v>
      </c>
      <c r="B35" s="23">
        <v>1050062.7729</v>
      </c>
      <c r="C35" s="23">
        <v>940168.36626000004</v>
      </c>
      <c r="D35" s="24">
        <f t="shared" si="0"/>
        <v>-10.465508298756292</v>
      </c>
      <c r="E35" s="24">
        <f t="shared" si="1"/>
        <v>5.4637114158273148</v>
      </c>
      <c r="F35" s="23">
        <v>1050062.7729</v>
      </c>
      <c r="G35" s="23">
        <v>940168.36626000004</v>
      </c>
      <c r="H35" s="24">
        <f t="shared" si="2"/>
        <v>-10.465508298756292</v>
      </c>
      <c r="I35" s="24">
        <f t="shared" si="3"/>
        <v>5.4637114158273148</v>
      </c>
      <c r="J35" s="23">
        <v>14309542.414930001</v>
      </c>
      <c r="K35" s="23">
        <v>12359158.821559999</v>
      </c>
      <c r="L35" s="24">
        <f t="shared" si="4"/>
        <v>-13.629950817540118</v>
      </c>
      <c r="M35" s="24">
        <f t="shared" si="5"/>
        <v>5.5691387796544927</v>
      </c>
    </row>
    <row r="36" spans="1:13" ht="14" x14ac:dyDescent="0.3">
      <c r="A36" s="6" t="s">
        <v>20</v>
      </c>
      <c r="B36" s="23">
        <v>1105699.5939499999</v>
      </c>
      <c r="C36" s="23">
        <v>1129357.9312199999</v>
      </c>
      <c r="D36" s="24">
        <f t="shared" si="0"/>
        <v>2.1396713356367441</v>
      </c>
      <c r="E36" s="24">
        <f t="shared" si="1"/>
        <v>6.5631710689310809</v>
      </c>
      <c r="F36" s="23">
        <v>1105699.5939499999</v>
      </c>
      <c r="G36" s="23">
        <v>1129357.9312199999</v>
      </c>
      <c r="H36" s="24">
        <f t="shared" si="2"/>
        <v>2.1396713356367441</v>
      </c>
      <c r="I36" s="24">
        <f t="shared" si="3"/>
        <v>6.5631710689310809</v>
      </c>
      <c r="J36" s="23">
        <v>20507146.06233</v>
      </c>
      <c r="K36" s="23">
        <v>14887623.161769999</v>
      </c>
      <c r="L36" s="24">
        <f t="shared" si="4"/>
        <v>-27.402754549462237</v>
      </c>
      <c r="M36" s="24">
        <f t="shared" si="5"/>
        <v>6.708485640823775</v>
      </c>
    </row>
    <row r="37" spans="1:13" ht="14" x14ac:dyDescent="0.3">
      <c r="A37" s="7" t="s">
        <v>21</v>
      </c>
      <c r="B37" s="23">
        <v>360451.10638999997</v>
      </c>
      <c r="C37" s="23">
        <v>325328.92681999999</v>
      </c>
      <c r="D37" s="24">
        <f t="shared" si="0"/>
        <v>-9.7439511066442872</v>
      </c>
      <c r="E37" s="24">
        <f t="shared" si="1"/>
        <v>1.8906223982372548</v>
      </c>
      <c r="F37" s="23">
        <v>360451.10638999997</v>
      </c>
      <c r="G37" s="23">
        <v>325328.92681999999</v>
      </c>
      <c r="H37" s="24">
        <f t="shared" si="2"/>
        <v>-9.7439511066442872</v>
      </c>
      <c r="I37" s="24">
        <f t="shared" si="3"/>
        <v>1.8906223982372548</v>
      </c>
      <c r="J37" s="23">
        <v>5453776.3190599997</v>
      </c>
      <c r="K37" s="23">
        <v>4564363.24505</v>
      </c>
      <c r="L37" s="24">
        <f t="shared" si="4"/>
        <v>-16.308205947164637</v>
      </c>
      <c r="M37" s="24">
        <f t="shared" si="5"/>
        <v>2.0567396794104043</v>
      </c>
    </row>
    <row r="38" spans="1:13" ht="14" x14ac:dyDescent="0.3">
      <c r="A38" s="6" t="s">
        <v>22</v>
      </c>
      <c r="B38" s="23">
        <v>414228.29746999999</v>
      </c>
      <c r="C38" s="23">
        <v>458489.26176999998</v>
      </c>
      <c r="D38" s="24">
        <f t="shared" si="0"/>
        <v>10.685161919244674</v>
      </c>
      <c r="E38" s="24">
        <f t="shared" si="1"/>
        <v>2.664472772607863</v>
      </c>
      <c r="F38" s="23">
        <v>414228.29746999999</v>
      </c>
      <c r="G38" s="23">
        <v>458489.26176999998</v>
      </c>
      <c r="H38" s="24">
        <f t="shared" si="2"/>
        <v>10.685161919244674</v>
      </c>
      <c r="I38" s="24">
        <f t="shared" si="3"/>
        <v>2.664472772607863</v>
      </c>
      <c r="J38" s="23">
        <v>5911913.5955600003</v>
      </c>
      <c r="K38" s="23">
        <v>7695511.2709299996</v>
      </c>
      <c r="L38" s="24">
        <f t="shared" si="4"/>
        <v>30.169549106900469</v>
      </c>
      <c r="M38" s="24">
        <f t="shared" si="5"/>
        <v>3.4676607742463617</v>
      </c>
    </row>
    <row r="39" spans="1:13" ht="14" x14ac:dyDescent="0.3">
      <c r="A39" s="6" t="s">
        <v>23</v>
      </c>
      <c r="B39" s="23">
        <v>278884.94871000003</v>
      </c>
      <c r="C39" s="23">
        <v>330248.44928</v>
      </c>
      <c r="D39" s="24">
        <f>(C39-B39)/B39*100</f>
        <v>18.41745164362046</v>
      </c>
      <c r="E39" s="24">
        <f t="shared" si="1"/>
        <v>1.9192117998696936</v>
      </c>
      <c r="F39" s="23">
        <v>278884.94871000003</v>
      </c>
      <c r="G39" s="23">
        <v>330248.44928</v>
      </c>
      <c r="H39" s="24">
        <f t="shared" si="2"/>
        <v>18.41745164362046</v>
      </c>
      <c r="I39" s="24">
        <f t="shared" si="3"/>
        <v>1.9192117998696936</v>
      </c>
      <c r="J39" s="23">
        <v>4348002.8010099996</v>
      </c>
      <c r="K39" s="23">
        <v>5596676.42478</v>
      </c>
      <c r="L39" s="24">
        <f t="shared" si="4"/>
        <v>28.718326112392234</v>
      </c>
      <c r="M39" s="24">
        <f t="shared" si="5"/>
        <v>2.5219085023851311</v>
      </c>
    </row>
    <row r="40" spans="1:13" ht="14" x14ac:dyDescent="0.3">
      <c r="A40" s="6" t="s">
        <v>24</v>
      </c>
      <c r="B40" s="23">
        <v>525223.39653999999</v>
      </c>
      <c r="C40" s="23">
        <v>549438.71756999998</v>
      </c>
      <c r="D40" s="24">
        <f>(C40-B40)/B40*100</f>
        <v>4.6104802622127288</v>
      </c>
      <c r="E40" s="24">
        <f t="shared" si="1"/>
        <v>3.1930180818852865</v>
      </c>
      <c r="F40" s="23">
        <v>525223.39653999999</v>
      </c>
      <c r="G40" s="23">
        <v>549438.71756999998</v>
      </c>
      <c r="H40" s="24">
        <f t="shared" si="2"/>
        <v>4.6104802622127288</v>
      </c>
      <c r="I40" s="24">
        <f t="shared" si="3"/>
        <v>3.1930180818852865</v>
      </c>
      <c r="J40" s="23">
        <v>6743779.23869</v>
      </c>
      <c r="K40" s="23">
        <v>7192559.7069699997</v>
      </c>
      <c r="L40" s="24">
        <f t="shared" si="4"/>
        <v>6.6547324933960432</v>
      </c>
      <c r="M40" s="24">
        <f t="shared" si="5"/>
        <v>3.2410266562146974</v>
      </c>
    </row>
    <row r="41" spans="1:13" ht="15.5" x14ac:dyDescent="0.35">
      <c r="A41" s="6" t="s">
        <v>25</v>
      </c>
      <c r="B41" s="21">
        <f>B42</f>
        <v>441308.16873999999</v>
      </c>
      <c r="C41" s="21">
        <f>C42</f>
        <v>446519.18702000001</v>
      </c>
      <c r="D41" s="22">
        <f t="shared" si="0"/>
        <v>1.1808116525189745</v>
      </c>
      <c r="E41" s="22">
        <f t="shared" si="1"/>
        <v>2.5949096641190641</v>
      </c>
      <c r="F41" s="21">
        <f>F42</f>
        <v>441308.16873999999</v>
      </c>
      <c r="G41" s="21">
        <f>G42</f>
        <v>446519.18702000001</v>
      </c>
      <c r="H41" s="22">
        <f t="shared" si="2"/>
        <v>1.1808116525189745</v>
      </c>
      <c r="I41" s="22">
        <f t="shared" si="3"/>
        <v>2.5949096641190641</v>
      </c>
      <c r="J41" s="21">
        <f>J42</f>
        <v>6398554.2979199998</v>
      </c>
      <c r="K41" s="21">
        <f>K42</f>
        <v>5750792.0266899997</v>
      </c>
      <c r="L41" s="22">
        <f t="shared" si="4"/>
        <v>-10.123572311335554</v>
      </c>
      <c r="M41" s="22">
        <f t="shared" si="5"/>
        <v>2.5913542622089731</v>
      </c>
    </row>
    <row r="42" spans="1:13" ht="15.5" x14ac:dyDescent="0.35">
      <c r="A42" s="9" t="s">
        <v>36</v>
      </c>
      <c r="B42" s="23">
        <v>441308.16873999999</v>
      </c>
      <c r="C42" s="23">
        <v>446519.18702000001</v>
      </c>
      <c r="D42" s="24">
        <f t="shared" si="0"/>
        <v>1.1808116525189745</v>
      </c>
      <c r="E42" s="24">
        <f t="shared" si="1"/>
        <v>2.5949096641190641</v>
      </c>
      <c r="F42" s="23">
        <v>441308.16873999999</v>
      </c>
      <c r="G42" s="23">
        <v>446519.18702000001</v>
      </c>
      <c r="H42" s="24">
        <f t="shared" si="2"/>
        <v>1.1808116525189745</v>
      </c>
      <c r="I42" s="24">
        <f t="shared" si="3"/>
        <v>2.5949096641190641</v>
      </c>
      <c r="J42" s="23">
        <v>6398554.2979199998</v>
      </c>
      <c r="K42" s="23">
        <v>5750792.0266899997</v>
      </c>
      <c r="L42" s="24">
        <f t="shared" si="4"/>
        <v>-10.123572311335554</v>
      </c>
      <c r="M42" s="24">
        <f t="shared" si="5"/>
        <v>2.5913542622089731</v>
      </c>
    </row>
    <row r="43" spans="1:13" ht="15.5" x14ac:dyDescent="0.35">
      <c r="A43" s="6" t="s">
        <v>26</v>
      </c>
      <c r="B43" s="21">
        <f>B8+B22+B41</f>
        <v>16908769.464979995</v>
      </c>
      <c r="C43" s="21">
        <f>C8+C22+C41</f>
        <v>17207504.106759999</v>
      </c>
      <c r="D43" s="22">
        <f t="shared" si="0"/>
        <v>1.766743833125868</v>
      </c>
      <c r="E43" s="22">
        <f t="shared" si="1"/>
        <v>100</v>
      </c>
      <c r="F43" s="25">
        <f>F8+F22+F41</f>
        <v>16908769.464979995</v>
      </c>
      <c r="G43" s="25">
        <f>G8+G22+G41</f>
        <v>17207504.106759999</v>
      </c>
      <c r="H43" s="26">
        <f t="shared" si="2"/>
        <v>1.766743833125868</v>
      </c>
      <c r="I43" s="26">
        <f t="shared" si="3"/>
        <v>100</v>
      </c>
      <c r="J43" s="25">
        <f>J8+J22+J41</f>
        <v>227053676.67566997</v>
      </c>
      <c r="K43" s="25">
        <f>K8+K22+K41</f>
        <v>221922263.21798998</v>
      </c>
      <c r="L43" s="26">
        <f t="shared" si="4"/>
        <v>-2.2600001606711908</v>
      </c>
      <c r="M43" s="26">
        <f t="shared" si="5"/>
        <v>100</v>
      </c>
    </row>
    <row r="44" spans="1:13" ht="15.5" x14ac:dyDescent="0.35">
      <c r="A44" s="5" t="s">
        <v>37</v>
      </c>
      <c r="B44" s="27">
        <f>B45-B43</f>
        <v>2415440.8720200062</v>
      </c>
      <c r="C44" s="27">
        <f>C45-C43</f>
        <v>2820699.7912399992</v>
      </c>
      <c r="D44" s="28">
        <f t="shared" si="0"/>
        <v>16.777844736935315</v>
      </c>
      <c r="E44" s="28">
        <f t="shared" ref="E44:E45" si="8">C44/C$45*100</f>
        <v>14.083638281322234</v>
      </c>
      <c r="F44" s="27">
        <f>F45-F43</f>
        <v>2415440.8720200062</v>
      </c>
      <c r="G44" s="27">
        <f>G45-G43</f>
        <v>2820699.7912399992</v>
      </c>
      <c r="H44" s="29">
        <f t="shared" si="2"/>
        <v>16.777844736935315</v>
      </c>
      <c r="I44" s="28">
        <f t="shared" ref="I44:I45" si="9">G44/G$45*100</f>
        <v>14.083638281322234</v>
      </c>
      <c r="J44" s="27">
        <f>J45-J43</f>
        <v>28886536.25733003</v>
      </c>
      <c r="K44" s="27">
        <f>K45-K43</f>
        <v>34559128.582010031</v>
      </c>
      <c r="L44" s="29">
        <f t="shared" si="4"/>
        <v>19.637495732083718</v>
      </c>
      <c r="M44" s="28">
        <f t="shared" ref="M44:M45" si="10">K44/K$45*100</f>
        <v>13.474321992512687</v>
      </c>
    </row>
    <row r="45" spans="1:13" ht="20" x14ac:dyDescent="0.3">
      <c r="A45" s="10" t="s">
        <v>38</v>
      </c>
      <c r="B45" s="14">
        <v>19324210.337000001</v>
      </c>
      <c r="C45" s="14">
        <v>20028203.897999998</v>
      </c>
      <c r="D45" s="16">
        <f t="shared" si="0"/>
        <v>3.6430650915244014</v>
      </c>
      <c r="E45" s="30">
        <f t="shared" si="8"/>
        <v>100</v>
      </c>
      <c r="F45" s="14">
        <v>19324210.337000001</v>
      </c>
      <c r="G45" s="14">
        <v>20028203.897999998</v>
      </c>
      <c r="H45" s="16">
        <f t="shared" si="2"/>
        <v>3.6430650915244014</v>
      </c>
      <c r="I45" s="30">
        <f t="shared" si="9"/>
        <v>100</v>
      </c>
      <c r="J45" s="14">
        <v>255940212.933</v>
      </c>
      <c r="K45" s="14">
        <v>256481391.80000001</v>
      </c>
      <c r="L45" s="16">
        <f t="shared" si="4"/>
        <v>0.21144737702538499</v>
      </c>
      <c r="M45" s="30">
        <f t="shared" si="10"/>
        <v>100</v>
      </c>
    </row>
    <row r="46" spans="1:13" ht="20.25" customHeight="1" x14ac:dyDescent="0.25">
      <c r="C46" s="12"/>
    </row>
    <row r="48" spans="1:13" x14ac:dyDescent="0.25">
      <c r="A48" s="1" t="s">
        <v>51</v>
      </c>
    </row>
    <row r="49" spans="1:4" ht="25" x14ac:dyDescent="0.25">
      <c r="A49" s="13" t="s">
        <v>41</v>
      </c>
    </row>
    <row r="50" spans="1:4" x14ac:dyDescent="0.25">
      <c r="D50" s="17"/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2024-02-05T10:02:07Z</dcterms:modified>
</cp:coreProperties>
</file>